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edn\Desktop\Site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5251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G7" i="1"/>
  <c r="G6" i="1" s="1"/>
  <c r="H7" i="1"/>
  <c r="H6" i="1" s="1"/>
  <c r="I7" i="1"/>
  <c r="I6" i="1" s="1"/>
  <c r="J7" i="1"/>
  <c r="J6" i="1" s="1"/>
  <c r="K7" i="1"/>
  <c r="K6" i="1"/>
  <c r="L7" i="1"/>
  <c r="L6" i="1" s="1"/>
  <c r="M7" i="1"/>
  <c r="M6" i="1"/>
  <c r="M25" i="1"/>
  <c r="B7" i="1"/>
  <c r="N11" i="1"/>
  <c r="N13" i="1"/>
  <c r="N16" i="1"/>
  <c r="N21" i="1"/>
  <c r="N38" i="1"/>
  <c r="N37" i="1"/>
  <c r="N35" i="1"/>
  <c r="C34" i="1"/>
  <c r="D34" i="1"/>
  <c r="E34" i="1"/>
  <c r="F34" i="1"/>
  <c r="G34" i="1"/>
  <c r="G40" i="1" s="1"/>
  <c r="G41" i="1" s="1"/>
  <c r="H34" i="1"/>
  <c r="I34" i="1"/>
  <c r="J34" i="1"/>
  <c r="K34" i="1"/>
  <c r="L34" i="1"/>
  <c r="M34" i="1"/>
  <c r="B34" i="1"/>
  <c r="B29" i="1"/>
  <c r="N17" i="1"/>
  <c r="C29" i="1"/>
  <c r="D29" i="1"/>
  <c r="E29" i="1"/>
  <c r="F29" i="1"/>
  <c r="G29" i="1"/>
  <c r="H29" i="1"/>
  <c r="H40" i="1" s="1"/>
  <c r="H41" i="1" s="1"/>
  <c r="I29" i="1"/>
  <c r="J29" i="1"/>
  <c r="K29" i="1"/>
  <c r="L29" i="1"/>
  <c r="L40" i="1" s="1"/>
  <c r="L41" i="1" s="1"/>
  <c r="M29" i="1"/>
  <c r="M40" i="1"/>
  <c r="M41" i="1"/>
  <c r="B18" i="1"/>
  <c r="B14" i="1" s="1"/>
  <c r="C18" i="1"/>
  <c r="C14" i="1" s="1"/>
  <c r="D18" i="1"/>
  <c r="D14" i="1"/>
  <c r="D44" i="1" s="1"/>
  <c r="E18" i="1"/>
  <c r="E14" i="1" s="1"/>
  <c r="F18" i="1"/>
  <c r="F14" i="1"/>
  <c r="F44" i="1" s="1"/>
  <c r="G18" i="1"/>
  <c r="G14" i="1" s="1"/>
  <c r="H18" i="1"/>
  <c r="H14" i="1" s="1"/>
  <c r="I18" i="1"/>
  <c r="I14" i="1" s="1"/>
  <c r="J18" i="1"/>
  <c r="J14" i="1" s="1"/>
  <c r="K18" i="1"/>
  <c r="K14" i="1"/>
  <c r="L18" i="1"/>
  <c r="L14" i="1"/>
  <c r="L44" i="1" s="1"/>
  <c r="M18" i="1"/>
  <c r="M14" i="1"/>
  <c r="M44" i="1" s="1"/>
  <c r="N8" i="1"/>
  <c r="N9" i="1"/>
  <c r="N10" i="1"/>
  <c r="N12" i="1"/>
  <c r="N15" i="1"/>
  <c r="N19" i="1"/>
  <c r="N20" i="1"/>
  <c r="N30" i="1"/>
  <c r="N31" i="1"/>
  <c r="N32" i="1"/>
  <c r="N33" i="1"/>
  <c r="N36" i="1"/>
  <c r="F6" i="1"/>
  <c r="F25" i="1" s="1"/>
  <c r="M43" i="1"/>
  <c r="M45" i="1" s="1"/>
  <c r="M46" i="1" s="1"/>
  <c r="M23" i="1" l="1"/>
  <c r="M24" i="1" s="1"/>
  <c r="M47" i="1"/>
  <c r="M48" i="1" s="1"/>
  <c r="M26" i="1"/>
  <c r="H43" i="1"/>
  <c r="L43" i="1"/>
  <c r="L47" i="1" s="1"/>
  <c r="L48" i="1" s="1"/>
  <c r="L25" i="1"/>
  <c r="L26" i="1" s="1"/>
  <c r="L23" i="1"/>
  <c r="L24" i="1" s="1"/>
  <c r="K40" i="1"/>
  <c r="K41" i="1" s="1"/>
  <c r="K44" i="1"/>
  <c r="K23" i="1"/>
  <c r="K24" i="1" s="1"/>
  <c r="K25" i="1"/>
  <c r="K26" i="1" s="1"/>
  <c r="K43" i="1"/>
  <c r="J40" i="1"/>
  <c r="J41" i="1" s="1"/>
  <c r="J44" i="1"/>
  <c r="J23" i="1"/>
  <c r="J24" i="1" s="1"/>
  <c r="J25" i="1"/>
  <c r="J26" i="1" s="1"/>
  <c r="J43" i="1"/>
  <c r="I40" i="1"/>
  <c r="I41" i="1" s="1"/>
  <c r="I44" i="1"/>
  <c r="I23" i="1"/>
  <c r="I24" i="1" s="1"/>
  <c r="I43" i="1"/>
  <c r="I25" i="1"/>
  <c r="I26" i="1" s="1"/>
  <c r="H44" i="1"/>
  <c r="H25" i="1"/>
  <c r="H26" i="1" s="1"/>
  <c r="H23" i="1"/>
  <c r="H24" i="1" s="1"/>
  <c r="G44" i="1"/>
  <c r="G43" i="1"/>
  <c r="G23" i="1"/>
  <c r="G24" i="1" s="1"/>
  <c r="G25" i="1"/>
  <c r="G26" i="1" s="1"/>
  <c r="F40" i="1"/>
  <c r="F41" i="1" s="1"/>
  <c r="F43" i="1"/>
  <c r="F45" i="1" s="1"/>
  <c r="F46" i="1" s="1"/>
  <c r="F23" i="1"/>
  <c r="F24" i="1" s="1"/>
  <c r="F26" i="1"/>
  <c r="E40" i="1"/>
  <c r="E41" i="1" s="1"/>
  <c r="E44" i="1"/>
  <c r="E23" i="1"/>
  <c r="E24" i="1" s="1"/>
  <c r="E25" i="1"/>
  <c r="E26" i="1" s="1"/>
  <c r="E43" i="1"/>
  <c r="D40" i="1"/>
  <c r="D41" i="1" s="1"/>
  <c r="N34" i="1"/>
  <c r="N29" i="1"/>
  <c r="D23" i="1"/>
  <c r="D24" i="1" s="1"/>
  <c r="D25" i="1"/>
  <c r="D26" i="1" s="1"/>
  <c r="D43" i="1"/>
  <c r="C44" i="1"/>
  <c r="C40" i="1"/>
  <c r="C41" i="1" s="1"/>
  <c r="C43" i="1"/>
  <c r="C25" i="1"/>
  <c r="C26" i="1" s="1"/>
  <c r="C23" i="1"/>
  <c r="C24" i="1" s="1"/>
  <c r="N7" i="1"/>
  <c r="B40" i="1"/>
  <c r="B41" i="1" s="1"/>
  <c r="N18" i="1"/>
  <c r="B44" i="1"/>
  <c r="N14" i="1"/>
  <c r="B6" i="1"/>
  <c r="H45" i="1" l="1"/>
  <c r="H46" i="1" s="1"/>
  <c r="L45" i="1"/>
  <c r="L46" i="1" s="1"/>
  <c r="K45" i="1"/>
  <c r="K46" i="1" s="1"/>
  <c r="K47" i="1"/>
  <c r="K48" i="1" s="1"/>
  <c r="J45" i="1"/>
  <c r="J46" i="1" s="1"/>
  <c r="J47" i="1"/>
  <c r="J48" i="1" s="1"/>
  <c r="I47" i="1"/>
  <c r="I48" i="1" s="1"/>
  <c r="I45" i="1"/>
  <c r="I46" i="1" s="1"/>
  <c r="H47" i="1"/>
  <c r="H48" i="1" s="1"/>
  <c r="G47" i="1"/>
  <c r="G48" i="1" s="1"/>
  <c r="G45" i="1"/>
  <c r="G46" i="1" s="1"/>
  <c r="F47" i="1"/>
  <c r="F48" i="1" s="1"/>
  <c r="N44" i="1"/>
  <c r="E45" i="1"/>
  <c r="E46" i="1" s="1"/>
  <c r="E47" i="1"/>
  <c r="E48" i="1" s="1"/>
  <c r="D45" i="1"/>
  <c r="D46" i="1" s="1"/>
  <c r="D47" i="1"/>
  <c r="D48" i="1" s="1"/>
  <c r="C47" i="1"/>
  <c r="C48" i="1" s="1"/>
  <c r="C45" i="1"/>
  <c r="C46" i="1" s="1"/>
  <c r="N40" i="1"/>
  <c r="N41" i="1" s="1"/>
  <c r="B25" i="1"/>
  <c r="N6" i="1"/>
  <c r="B43" i="1"/>
  <c r="B23" i="1"/>
  <c r="B45" i="1" l="1"/>
  <c r="B47" i="1"/>
  <c r="B48" i="1" s="1"/>
  <c r="N43" i="1"/>
  <c r="N47" i="1" s="1"/>
  <c r="N48" i="1" s="1"/>
  <c r="B24" i="1"/>
  <c r="N23" i="1"/>
  <c r="N24" i="1" s="1"/>
  <c r="N25" i="1"/>
  <c r="N26" i="1" s="1"/>
  <c r="B26" i="1"/>
  <c r="N45" i="1" l="1"/>
  <c r="N46" i="1" s="1"/>
  <c r="B46" i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<sst xmlns="http://schemas.openxmlformats.org/spreadsheetml/2006/main" count="58" uniqueCount="56">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</sst>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2020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1434740</v>
      </c>
      <c r="C6" s="12">
        <f t="shared" ref="C6:M6" si="0">C7+C12</f>
        <v>944524</v>
      </c>
      <c r="D6" s="12">
        <f t="shared" si="0"/>
        <v>783759</v>
      </c>
      <c r="E6" s="12">
        <f t="shared" si="0"/>
        <v>707874</v>
      </c>
      <c r="F6" s="12">
        <f t="shared" si="0"/>
        <v>917078</v>
      </c>
      <c r="G6" s="12">
        <f t="shared" si="0"/>
        <v>1191468</v>
      </c>
      <c r="H6" s="12">
        <f t="shared" si="0"/>
        <v>1209351</v>
      </c>
      <c r="I6" s="12">
        <f t="shared" si="0"/>
        <v>934971</v>
      </c>
      <c r="J6" s="12">
        <f t="shared" si="0"/>
        <v>1192880</v>
      </c>
      <c r="K6" s="12">
        <f t="shared" si="0"/>
        <v>1363568</v>
      </c>
      <c r="L6" s="12">
        <f t="shared" si="0"/>
        <v>1358888</v>
      </c>
      <c r="M6" s="12">
        <f t="shared" si="0"/>
        <v>0</v>
      </c>
      <c r="N6" s="12">
        <f t="shared" ref="N6:N21" si="1">SUM(B6:M6)</f>
        <v>12039101</v>
      </c>
    </row>
    <row r="7" spans="1:14" s="2" customFormat="1" ht="15.75" customHeight="1" x14ac:dyDescent="0.25">
      <c r="A7" s="28" t="s">
        <v>31</v>
      </c>
      <c r="B7" s="14">
        <f>SUM(B8:B11)</f>
        <v>1217782</v>
      </c>
      <c r="C7" s="14">
        <f t="shared" ref="C7:M7" si="2">SUM(C8:C11)</f>
        <v>784227</v>
      </c>
      <c r="D7" s="14">
        <f t="shared" si="2"/>
        <v>608543</v>
      </c>
      <c r="E7" s="14">
        <f t="shared" si="2"/>
        <v>674065</v>
      </c>
      <c r="F7" s="14">
        <f t="shared" si="2"/>
        <v>859570</v>
      </c>
      <c r="G7" s="14">
        <f t="shared" si="2"/>
        <v>881578</v>
      </c>
      <c r="H7" s="14">
        <f t="shared" si="2"/>
        <v>1049566</v>
      </c>
      <c r="I7" s="14">
        <f t="shared" si="2"/>
        <v>844429</v>
      </c>
      <c r="J7" s="14">
        <f t="shared" si="2"/>
        <v>758705</v>
      </c>
      <c r="K7" s="14">
        <f t="shared" si="2"/>
        <v>814380</v>
      </c>
      <c r="L7" s="14">
        <f t="shared" si="2"/>
        <v>875832</v>
      </c>
      <c r="M7" s="14">
        <f t="shared" si="2"/>
        <v>0</v>
      </c>
      <c r="N7" s="14">
        <f t="shared" si="1"/>
        <v>9368677</v>
      </c>
    </row>
    <row r="8" spans="1:14" s="2" customFormat="1" ht="15.75" customHeight="1" x14ac:dyDescent="0.25">
      <c r="A8" s="31" t="s">
        <v>27</v>
      </c>
      <c r="B8" s="14">
        <v>738088</v>
      </c>
      <c r="C8" s="14">
        <v>531639</v>
      </c>
      <c r="D8" s="14">
        <v>399800</v>
      </c>
      <c r="E8" s="14">
        <v>478020</v>
      </c>
      <c r="F8" s="14">
        <v>508376</v>
      </c>
      <c r="G8" s="14">
        <v>513885</v>
      </c>
      <c r="H8" s="14">
        <v>638172</v>
      </c>
      <c r="I8" s="14">
        <v>456073</v>
      </c>
      <c r="J8" s="14">
        <v>392580</v>
      </c>
      <c r="K8" s="14">
        <v>455891</v>
      </c>
      <c r="L8" s="14">
        <v>544149</v>
      </c>
      <c r="M8" s="14"/>
      <c r="N8" s="14">
        <f t="shared" si="1"/>
        <v>5656673</v>
      </c>
    </row>
    <row r="9" spans="1:14" s="2" customFormat="1" ht="15.75" customHeight="1" x14ac:dyDescent="0.25">
      <c r="A9" s="31" t="s">
        <v>28</v>
      </c>
      <c r="B9" s="14">
        <v>99717</v>
      </c>
      <c r="C9" s="14">
        <v>92203</v>
      </c>
      <c r="D9" s="14">
        <v>87427</v>
      </c>
      <c r="E9" s="14">
        <v>107932</v>
      </c>
      <c r="F9" s="14">
        <v>107620</v>
      </c>
      <c r="G9" s="14">
        <v>143001</v>
      </c>
      <c r="H9" s="14">
        <v>117884</v>
      </c>
      <c r="I9" s="14">
        <v>88394</v>
      </c>
      <c r="J9" s="14">
        <v>107450</v>
      </c>
      <c r="K9" s="14">
        <v>104852</v>
      </c>
      <c r="L9" s="14">
        <v>107466</v>
      </c>
      <c r="M9" s="14"/>
      <c r="N9" s="14">
        <f t="shared" si="1"/>
        <v>1163946</v>
      </c>
    </row>
    <row r="10" spans="1:14" s="2" customFormat="1" ht="15.75" customHeight="1" x14ac:dyDescent="0.25">
      <c r="A10" s="31" t="s">
        <v>29</v>
      </c>
      <c r="B10" s="14">
        <v>327032</v>
      </c>
      <c r="C10" s="14">
        <v>92101</v>
      </c>
      <c r="D10" s="14">
        <v>76209</v>
      </c>
      <c r="E10" s="14">
        <v>81199</v>
      </c>
      <c r="F10" s="14">
        <v>169127</v>
      </c>
      <c r="G10" s="14">
        <v>105209</v>
      </c>
      <c r="H10" s="14">
        <v>149938</v>
      </c>
      <c r="I10" s="14">
        <v>213520</v>
      </c>
      <c r="J10" s="14">
        <v>118748</v>
      </c>
      <c r="K10" s="14">
        <v>149332</v>
      </c>
      <c r="L10" s="14">
        <v>142279</v>
      </c>
      <c r="M10" s="14"/>
      <c r="N10" s="14">
        <f t="shared" si="1"/>
        <v>1624694</v>
      </c>
    </row>
    <row r="11" spans="1:14" s="2" customFormat="1" ht="15.75" customHeight="1" x14ac:dyDescent="0.25">
      <c r="A11" s="31" t="s">
        <v>55</v>
      </c>
      <c r="B11" s="14">
        <v>52945</v>
      </c>
      <c r="C11" s="14">
        <v>68284</v>
      </c>
      <c r="D11" s="14">
        <v>45107</v>
      </c>
      <c r="E11" s="14">
        <v>6914</v>
      </c>
      <c r="F11" s="14">
        <v>74447</v>
      </c>
      <c r="G11" s="14">
        <v>119483</v>
      </c>
      <c r="H11" s="14">
        <v>143572</v>
      </c>
      <c r="I11" s="14">
        <v>86442</v>
      </c>
      <c r="J11" s="14">
        <v>139927</v>
      </c>
      <c r="K11" s="14">
        <v>104305</v>
      </c>
      <c r="L11" s="14">
        <v>81938</v>
      </c>
      <c r="M11" s="14"/>
      <c r="N11" s="14">
        <f t="shared" si="1"/>
        <v>923364</v>
      </c>
    </row>
    <row r="12" spans="1:14" s="2" customFormat="1" ht="15.75" customHeight="1" x14ac:dyDescent="0.25">
      <c r="A12" s="28" t="s">
        <v>32</v>
      </c>
      <c r="B12" s="14">
        <v>216958</v>
      </c>
      <c r="C12" s="14">
        <v>160297</v>
      </c>
      <c r="D12" s="14">
        <v>175216</v>
      </c>
      <c r="E12" s="14">
        <v>33809</v>
      </c>
      <c r="F12" s="14">
        <v>57508</v>
      </c>
      <c r="G12" s="14">
        <v>309890</v>
      </c>
      <c r="H12" s="14">
        <v>159785</v>
      </c>
      <c r="I12" s="14">
        <v>90542</v>
      </c>
      <c r="J12" s="14">
        <v>434175</v>
      </c>
      <c r="K12" s="14">
        <v>549188</v>
      </c>
      <c r="L12" s="14">
        <v>483056</v>
      </c>
      <c r="M12" s="14"/>
      <c r="N12" s="14">
        <f t="shared" si="1"/>
        <v>2670424</v>
      </c>
    </row>
    <row r="13" spans="1:14" s="2" customFormat="1" ht="15.75" customHeight="1" x14ac:dyDescent="0.25">
      <c r="A13" s="31" t="s">
        <v>50</v>
      </c>
      <c r="B13" s="14">
        <v>100000</v>
      </c>
      <c r="C13" s="14">
        <v>0</v>
      </c>
      <c r="D13" s="14">
        <v>100000</v>
      </c>
      <c r="E13" s="14">
        <v>0</v>
      </c>
      <c r="F13" s="14">
        <v>0</v>
      </c>
      <c r="G13" s="14">
        <v>100000</v>
      </c>
      <c r="H13" s="14">
        <v>0</v>
      </c>
      <c r="I13" s="14">
        <v>0</v>
      </c>
      <c r="J13" s="14">
        <v>320132</v>
      </c>
      <c r="K13" s="14">
        <v>294660</v>
      </c>
      <c r="L13" s="14">
        <v>269050</v>
      </c>
      <c r="M13" s="14"/>
      <c r="N13" s="14">
        <f t="shared" si="1"/>
        <v>1183842</v>
      </c>
    </row>
    <row r="14" spans="1:14" s="15" customFormat="1" ht="15.75" customHeight="1" x14ac:dyDescent="0.25">
      <c r="A14" s="27" t="s">
        <v>30</v>
      </c>
      <c r="B14" s="12">
        <f>B15+B18+B21</f>
        <v>2407553</v>
      </c>
      <c r="C14" s="12">
        <f t="shared" ref="C14:L14" si="3">C15+C18+C21</f>
        <v>1648517</v>
      </c>
      <c r="D14" s="12">
        <f t="shared" si="3"/>
        <v>1524512</v>
      </c>
      <c r="E14" s="12">
        <f t="shared" si="3"/>
        <v>1251081</v>
      </c>
      <c r="F14" s="12">
        <f t="shared" si="3"/>
        <v>1083831</v>
      </c>
      <c r="G14" s="12">
        <f t="shared" si="3"/>
        <v>1187729</v>
      </c>
      <c r="H14" s="12">
        <f t="shared" si="3"/>
        <v>903189</v>
      </c>
      <c r="I14" s="12">
        <f t="shared" si="3"/>
        <v>1523461</v>
      </c>
      <c r="J14" s="12">
        <f t="shared" si="3"/>
        <v>1233837</v>
      </c>
      <c r="K14" s="12">
        <f t="shared" si="3"/>
        <v>1374405</v>
      </c>
      <c r="L14" s="12">
        <f t="shared" si="3"/>
        <v>1261271</v>
      </c>
      <c r="M14" s="12">
        <f>M15+M18+M21</f>
        <v>0</v>
      </c>
      <c r="N14" s="12">
        <f>SUM(B14:M14)</f>
        <v>15399386</v>
      </c>
    </row>
    <row r="15" spans="1:14" s="2" customFormat="1" ht="15.75" customHeight="1" x14ac:dyDescent="0.25">
      <c r="A15" s="28" t="s">
        <v>33</v>
      </c>
      <c r="B15" s="14">
        <v>1888905</v>
      </c>
      <c r="C15" s="14">
        <v>1233006</v>
      </c>
      <c r="D15" s="14">
        <v>982326</v>
      </c>
      <c r="E15" s="14">
        <v>986618</v>
      </c>
      <c r="F15" s="14">
        <v>890943</v>
      </c>
      <c r="G15" s="14">
        <v>1090624</v>
      </c>
      <c r="H15" s="14">
        <v>835589</v>
      </c>
      <c r="I15" s="14">
        <v>1513664</v>
      </c>
      <c r="J15" s="14">
        <v>1111755</v>
      </c>
      <c r="K15" s="14">
        <v>1118986</v>
      </c>
      <c r="L15" s="14">
        <v>1083353</v>
      </c>
      <c r="M15" s="14"/>
      <c r="N15" s="14">
        <f t="shared" si="1"/>
        <v>12735769</v>
      </c>
    </row>
    <row r="16" spans="1:14" s="2" customFormat="1" ht="15.75" customHeight="1" x14ac:dyDescent="0.25">
      <c r="A16" s="31" t="s">
        <v>51</v>
      </c>
      <c r="B16" s="14">
        <v>286351</v>
      </c>
      <c r="C16" s="14">
        <v>7606</v>
      </c>
      <c r="D16" s="14">
        <v>161093</v>
      </c>
      <c r="E16" s="14">
        <v>127718</v>
      </c>
      <c r="F16" s="14">
        <v>24411</v>
      </c>
      <c r="G16" s="14">
        <v>46493</v>
      </c>
      <c r="H16" s="14">
        <v>153086</v>
      </c>
      <c r="I16" s="14">
        <v>145058</v>
      </c>
      <c r="J16" s="14">
        <v>66491</v>
      </c>
      <c r="K16" s="14">
        <v>95701</v>
      </c>
      <c r="L16" s="14">
        <v>107854</v>
      </c>
      <c r="M16" s="14"/>
      <c r="N16" s="14">
        <f t="shared" si="1"/>
        <v>1221862</v>
      </c>
    </row>
    <row r="17" spans="1:14" s="2" customFormat="1" ht="15.75" customHeight="1" x14ac:dyDescent="0.25">
      <c r="A17" s="31" t="s">
        <v>45</v>
      </c>
      <c r="B17" s="14">
        <v>948711</v>
      </c>
      <c r="C17" s="14">
        <v>503950</v>
      </c>
      <c r="D17" s="14">
        <v>115759</v>
      </c>
      <c r="E17" s="14">
        <v>90090</v>
      </c>
      <c r="F17" s="14">
        <v>129056</v>
      </c>
      <c r="G17" s="14">
        <v>114983</v>
      </c>
      <c r="H17" s="14">
        <v>3514</v>
      </c>
      <c r="I17" s="14">
        <v>1215</v>
      </c>
      <c r="J17" s="14">
        <v>1744</v>
      </c>
      <c r="K17" s="14">
        <v>561</v>
      </c>
      <c r="L17" s="14">
        <v>3200</v>
      </c>
      <c r="M17" s="14"/>
      <c r="N17" s="14">
        <f t="shared" si="1"/>
        <v>1912783</v>
      </c>
    </row>
    <row r="18" spans="1:14" s="2" customFormat="1" ht="15.75" customHeight="1" x14ac:dyDescent="0.25">
      <c r="A18" s="28" t="s">
        <v>47</v>
      </c>
      <c r="B18" s="14">
        <f>SUM(B19:B20)</f>
        <v>491740</v>
      </c>
      <c r="C18" s="14">
        <f t="shared" ref="C18:M18" si="4">SUM(C19:C20)</f>
        <v>407388</v>
      </c>
      <c r="D18" s="14">
        <f t="shared" si="4"/>
        <v>530678</v>
      </c>
      <c r="E18" s="14">
        <f t="shared" si="4"/>
        <v>250898</v>
      </c>
      <c r="F18" s="14">
        <f t="shared" si="4"/>
        <v>174043</v>
      </c>
      <c r="G18" s="14">
        <f t="shared" si="4"/>
        <v>67123</v>
      </c>
      <c r="H18" s="14">
        <f t="shared" si="4"/>
        <v>44303</v>
      </c>
      <c r="I18" s="14">
        <f t="shared" si="4"/>
        <v>7003</v>
      </c>
      <c r="J18" s="14">
        <f t="shared" si="4"/>
        <v>108762</v>
      </c>
      <c r="K18" s="14">
        <f t="shared" si="4"/>
        <v>241518</v>
      </c>
      <c r="L18" s="14">
        <f t="shared" si="4"/>
        <v>164654</v>
      </c>
      <c r="M18" s="14">
        <f t="shared" si="4"/>
        <v>0</v>
      </c>
      <c r="N18" s="14">
        <f t="shared" si="1"/>
        <v>2488110</v>
      </c>
    </row>
    <row r="19" spans="1:14" s="2" customFormat="1" ht="15.75" customHeight="1" x14ac:dyDescent="0.25">
      <c r="A19" s="25" t="s">
        <v>52</v>
      </c>
      <c r="B19" s="14">
        <v>429636</v>
      </c>
      <c r="C19" s="14">
        <v>297830</v>
      </c>
      <c r="D19" s="14">
        <v>523245</v>
      </c>
      <c r="E19" s="14">
        <v>244676</v>
      </c>
      <c r="F19" s="14">
        <v>164081</v>
      </c>
      <c r="G19" s="14">
        <v>59036</v>
      </c>
      <c r="H19" s="14">
        <v>37014</v>
      </c>
      <c r="I19" s="14">
        <v>6108</v>
      </c>
      <c r="J19" s="14">
        <v>103103</v>
      </c>
      <c r="K19" s="14">
        <v>235981</v>
      </c>
      <c r="L19" s="14">
        <v>157718</v>
      </c>
      <c r="M19" s="14"/>
      <c r="N19" s="14">
        <f t="shared" si="1"/>
        <v>2258428</v>
      </c>
    </row>
    <row r="20" spans="1:14" s="2" customFormat="1" ht="15.75" customHeight="1" x14ac:dyDescent="0.25">
      <c r="A20" s="25" t="s">
        <v>46</v>
      </c>
      <c r="B20" s="14">
        <v>62104</v>
      </c>
      <c r="C20" s="14">
        <v>109558</v>
      </c>
      <c r="D20" s="14">
        <v>7433</v>
      </c>
      <c r="E20" s="14">
        <v>6222</v>
      </c>
      <c r="F20" s="14">
        <v>9962</v>
      </c>
      <c r="G20" s="14">
        <v>8087</v>
      </c>
      <c r="H20" s="14">
        <v>7289</v>
      </c>
      <c r="I20" s="14">
        <v>895</v>
      </c>
      <c r="J20" s="14">
        <v>5659</v>
      </c>
      <c r="K20" s="14">
        <v>5537</v>
      </c>
      <c r="L20" s="14">
        <v>6936</v>
      </c>
      <c r="M20" s="14"/>
      <c r="N20" s="14">
        <f t="shared" si="1"/>
        <v>229682</v>
      </c>
    </row>
    <row r="21" spans="1:14" s="2" customFormat="1" ht="15.75" customHeight="1" x14ac:dyDescent="0.25">
      <c r="A21" s="28" t="s">
        <v>53</v>
      </c>
      <c r="B21" s="14">
        <v>26908</v>
      </c>
      <c r="C21" s="14">
        <v>8123</v>
      </c>
      <c r="D21" s="14">
        <v>11508</v>
      </c>
      <c r="E21" s="14">
        <v>13565</v>
      </c>
      <c r="F21" s="14">
        <v>18845</v>
      </c>
      <c r="G21" s="14">
        <v>29982</v>
      </c>
      <c r="H21" s="14">
        <v>23297</v>
      </c>
      <c r="I21" s="14">
        <v>2794</v>
      </c>
      <c r="J21" s="14">
        <v>13320</v>
      </c>
      <c r="K21" s="14">
        <v>13901</v>
      </c>
      <c r="L21" s="14">
        <v>13264</v>
      </c>
      <c r="M21" s="14"/>
      <c r="N21" s="14">
        <f t="shared" si="1"/>
        <v>175507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-972813</v>
      </c>
      <c r="C23" s="12">
        <f t="shared" ref="C23:J23" si="5">C6-C14</f>
        <v>-703993</v>
      </c>
      <c r="D23" s="12">
        <f t="shared" si="5"/>
        <v>-740753</v>
      </c>
      <c r="E23" s="12">
        <f t="shared" si="5"/>
        <v>-543207</v>
      </c>
      <c r="F23" s="12">
        <f t="shared" si="5"/>
        <v>-166753</v>
      </c>
      <c r="G23" s="12">
        <f t="shared" si="5"/>
        <v>3739</v>
      </c>
      <c r="H23" s="12">
        <f t="shared" si="5"/>
        <v>306162</v>
      </c>
      <c r="I23" s="12">
        <f t="shared" si="5"/>
        <v>-588490</v>
      </c>
      <c r="J23" s="12">
        <f t="shared" si="5"/>
        <v>-40957</v>
      </c>
      <c r="K23" s="12">
        <f>K6-K14</f>
        <v>-10837</v>
      </c>
      <c r="L23" s="12">
        <f>L6-L14</f>
        <v>97617</v>
      </c>
      <c r="M23" s="12">
        <f>M6-M14</f>
        <v>0</v>
      </c>
      <c r="N23" s="12">
        <f>SUM(B23:M23)</f>
        <v>-3360285</v>
      </c>
    </row>
    <row r="24" spans="1:14" s="13" customFormat="1" ht="15.75" customHeight="1" x14ac:dyDescent="0.25">
      <c r="A24" s="29" t="s">
        <v>34</v>
      </c>
      <c r="B24" s="17">
        <f>B23/B14</f>
        <v>-0.40406711711019444</v>
      </c>
      <c r="C24" s="17">
        <f t="shared" ref="C24:J24" si="6">C23/C14</f>
        <v>-0.42704624823401882</v>
      </c>
      <c r="D24" s="17">
        <f t="shared" si="6"/>
        <v>-0.48589515858189375</v>
      </c>
      <c r="E24" s="17">
        <f t="shared" si="6"/>
        <v>-0.43419011239080441</v>
      </c>
      <c r="F24" s="17">
        <f t="shared" si="6"/>
        <v>-0.15385516745691902</v>
      </c>
      <c r="G24" s="17">
        <f t="shared" si="6"/>
        <v>3.1480245072739656E-3</v>
      </c>
      <c r="H24" s="17">
        <f t="shared" si="6"/>
        <v>0.33897888481812777</v>
      </c>
      <c r="I24" s="17">
        <f t="shared" si="6"/>
        <v>-0.38628491310246865</v>
      </c>
      <c r="J24" s="17">
        <f t="shared" si="6"/>
        <v>-3.3194822330664425E-2</v>
      </c>
      <c r="K24" s="17">
        <f>K23/K14</f>
        <v>-7.8848665422491908E-3</v>
      </c>
      <c r="L24" s="17">
        <f>L23/L14</f>
        <v>7.7395738108622172E-2</v>
      </c>
      <c r="M24" s="17" t="e">
        <f>M23/M14</f>
        <v>#DIV/0!</v>
      </c>
      <c r="N24" s="17">
        <f>N23/N14</f>
        <v>-0.21820902469747819</v>
      </c>
    </row>
    <row r="25" spans="1:14" s="13" customFormat="1" ht="15.75" customHeight="1" x14ac:dyDescent="0.25">
      <c r="A25" s="11" t="s">
        <v>18</v>
      </c>
      <c r="B25" s="12">
        <f>B6-B15</f>
        <v>-454165</v>
      </c>
      <c r="C25" s="12">
        <f t="shared" ref="C25:J25" si="7">C6-C15</f>
        <v>-288482</v>
      </c>
      <c r="D25" s="12">
        <f t="shared" si="7"/>
        <v>-198567</v>
      </c>
      <c r="E25" s="12">
        <f t="shared" si="7"/>
        <v>-278744</v>
      </c>
      <c r="F25" s="12">
        <f t="shared" si="7"/>
        <v>26135</v>
      </c>
      <c r="G25" s="12">
        <f t="shared" si="7"/>
        <v>100844</v>
      </c>
      <c r="H25" s="12">
        <f t="shared" si="7"/>
        <v>373762</v>
      </c>
      <c r="I25" s="12">
        <f t="shared" si="7"/>
        <v>-578693</v>
      </c>
      <c r="J25" s="12">
        <f t="shared" si="7"/>
        <v>81125</v>
      </c>
      <c r="K25" s="12">
        <f>K6-K15</f>
        <v>244582</v>
      </c>
      <c r="L25" s="12">
        <f>L6-L15</f>
        <v>275535</v>
      </c>
      <c r="M25" s="12">
        <f>M6-M15</f>
        <v>0</v>
      </c>
      <c r="N25" s="12">
        <f>SUM(B25:M25)</f>
        <v>-696668</v>
      </c>
    </row>
    <row r="26" spans="1:14" s="13" customFormat="1" ht="15.75" customHeight="1" x14ac:dyDescent="0.25">
      <c r="A26" s="29" t="s">
        <v>34</v>
      </c>
      <c r="B26" s="17">
        <f>B25/B14</f>
        <v>-0.18864174537382977</v>
      </c>
      <c r="C26" s="17">
        <f t="shared" ref="C26:J26" si="8">C25/C14</f>
        <v>-0.17499485901570927</v>
      </c>
      <c r="D26" s="17">
        <f t="shared" si="8"/>
        <v>-0.13024954870804559</v>
      </c>
      <c r="E26" s="17">
        <f t="shared" si="8"/>
        <v>-0.22280252038037504</v>
      </c>
      <c r="F26" s="17">
        <f t="shared" si="8"/>
        <v>2.411353799623742E-2</v>
      </c>
      <c r="G26" s="17">
        <f t="shared" si="8"/>
        <v>8.4904889920175391E-2</v>
      </c>
      <c r="H26" s="17">
        <f t="shared" si="8"/>
        <v>0.4138247919316998</v>
      </c>
      <c r="I26" s="17">
        <f t="shared" si="8"/>
        <v>-0.37985416101889052</v>
      </c>
      <c r="J26" s="17">
        <f t="shared" si="8"/>
        <v>6.5750176076742717E-2</v>
      </c>
      <c r="K26" s="17">
        <f>K25/K14</f>
        <v>0.17795482408751423</v>
      </c>
      <c r="L26" s="17">
        <f>L25/L14</f>
        <v>0.21845820604770902</v>
      </c>
      <c r="M26" s="17" t="e">
        <f>M25/M14</f>
        <v>#DIV/0!</v>
      </c>
      <c r="N26" s="17">
        <f>N25/N14</f>
        <v>-4.523998554228071E-2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104229</v>
      </c>
      <c r="C29" s="12">
        <f t="shared" ref="C29:M29" si="9">SUM(C30:C33)</f>
        <v>50536</v>
      </c>
      <c r="D29" s="12">
        <f t="shared" si="9"/>
        <v>39365</v>
      </c>
      <c r="E29" s="12">
        <f t="shared" si="9"/>
        <v>675283</v>
      </c>
      <c r="F29" s="12">
        <f t="shared" si="9"/>
        <v>39368</v>
      </c>
      <c r="G29" s="12">
        <f t="shared" si="9"/>
        <v>66526</v>
      </c>
      <c r="H29" s="12">
        <f t="shared" si="9"/>
        <v>120710</v>
      </c>
      <c r="I29" s="12">
        <f t="shared" si="9"/>
        <v>42667</v>
      </c>
      <c r="J29" s="12">
        <f t="shared" si="9"/>
        <v>108777</v>
      </c>
      <c r="K29" s="12">
        <f t="shared" si="9"/>
        <v>95808</v>
      </c>
      <c r="L29" s="12">
        <f t="shared" si="9"/>
        <v>133251</v>
      </c>
      <c r="M29" s="12">
        <f t="shared" si="9"/>
        <v>0</v>
      </c>
      <c r="N29" s="12">
        <f t="shared" ref="N29:N36" si="10">SUM(B29:M29)</f>
        <v>1476520</v>
      </c>
    </row>
    <row r="30" spans="1:14" s="2" customFormat="1" ht="15.75" customHeight="1" x14ac:dyDescent="0.25">
      <c r="A30" s="28" t="s">
        <v>37</v>
      </c>
      <c r="B30" s="14">
        <v>22241</v>
      </c>
      <c r="C30" s="14">
        <v>16109</v>
      </c>
      <c r="D30" s="14">
        <v>12682</v>
      </c>
      <c r="E30" s="14">
        <v>12387</v>
      </c>
      <c r="F30" s="14">
        <v>12352</v>
      </c>
      <c r="G30" s="14">
        <v>19278</v>
      </c>
      <c r="H30" s="14">
        <v>23000</v>
      </c>
      <c r="I30" s="14">
        <v>14269</v>
      </c>
      <c r="J30" s="14">
        <v>23587</v>
      </c>
      <c r="K30" s="14">
        <v>24526</v>
      </c>
      <c r="L30" s="14">
        <v>32375</v>
      </c>
      <c r="M30" s="14"/>
      <c r="N30" s="14">
        <f t="shared" si="10"/>
        <v>212806</v>
      </c>
    </row>
    <row r="31" spans="1:14" s="2" customFormat="1" ht="15.75" customHeight="1" x14ac:dyDescent="0.25">
      <c r="A31" s="28" t="s">
        <v>38</v>
      </c>
      <c r="B31" s="14">
        <v>52407</v>
      </c>
      <c r="C31" s="14">
        <v>9964</v>
      </c>
      <c r="D31" s="14">
        <v>6354</v>
      </c>
      <c r="E31" s="14">
        <v>3232</v>
      </c>
      <c r="F31" s="14">
        <v>7720</v>
      </c>
      <c r="G31" s="14">
        <v>14834</v>
      </c>
      <c r="H31" s="14">
        <v>69255</v>
      </c>
      <c r="I31" s="14">
        <v>10207</v>
      </c>
      <c r="J31" s="14">
        <v>52817</v>
      </c>
      <c r="K31" s="14">
        <v>44820</v>
      </c>
      <c r="L31" s="14">
        <v>40803</v>
      </c>
      <c r="M31" s="14"/>
      <c r="N31" s="14">
        <f t="shared" si="10"/>
        <v>312413</v>
      </c>
    </row>
    <row r="32" spans="1:14" s="2" customFormat="1" ht="15.75" customHeight="1" x14ac:dyDescent="0.25">
      <c r="A32" s="28" t="s">
        <v>39</v>
      </c>
      <c r="B32" s="14">
        <v>9337</v>
      </c>
      <c r="C32" s="14">
        <v>8185</v>
      </c>
      <c r="D32" s="14">
        <v>7090</v>
      </c>
      <c r="E32" s="14">
        <v>6759</v>
      </c>
      <c r="F32" s="14">
        <v>7234</v>
      </c>
      <c r="G32" s="14">
        <v>11401</v>
      </c>
      <c r="H32" s="14">
        <v>11672</v>
      </c>
      <c r="I32" s="14">
        <v>8516</v>
      </c>
      <c r="J32" s="14">
        <v>18080</v>
      </c>
      <c r="K32" s="14">
        <v>14097</v>
      </c>
      <c r="L32" s="14">
        <v>45744</v>
      </c>
      <c r="M32" s="14"/>
      <c r="N32" s="14">
        <f t="shared" si="10"/>
        <v>148115</v>
      </c>
    </row>
    <row r="33" spans="1:14" s="2" customFormat="1" ht="15.75" customHeight="1" x14ac:dyDescent="0.25">
      <c r="A33" s="28" t="s">
        <v>40</v>
      </c>
      <c r="B33" s="14">
        <v>20244</v>
      </c>
      <c r="C33" s="14">
        <v>16278</v>
      </c>
      <c r="D33" s="14">
        <v>13239</v>
      </c>
      <c r="E33" s="14">
        <v>652905</v>
      </c>
      <c r="F33" s="14">
        <v>12062</v>
      </c>
      <c r="G33" s="14">
        <v>21013</v>
      </c>
      <c r="H33" s="14">
        <v>16783</v>
      </c>
      <c r="I33" s="14">
        <v>9675</v>
      </c>
      <c r="J33" s="14">
        <v>14293</v>
      </c>
      <c r="K33" s="14">
        <v>12365</v>
      </c>
      <c r="L33" s="14">
        <v>14329</v>
      </c>
      <c r="M33" s="14"/>
      <c r="N33" s="14">
        <f t="shared" si="10"/>
        <v>803186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142044</v>
      </c>
      <c r="C34" s="12">
        <f t="shared" si="11"/>
        <v>80517</v>
      </c>
      <c r="D34" s="12">
        <f t="shared" si="11"/>
        <v>48970</v>
      </c>
      <c r="E34" s="12">
        <f t="shared" si="11"/>
        <v>276766</v>
      </c>
      <c r="F34" s="12">
        <f t="shared" si="11"/>
        <v>245654</v>
      </c>
      <c r="G34" s="12">
        <f t="shared" si="11"/>
        <v>409260</v>
      </c>
      <c r="H34" s="12">
        <f t="shared" si="11"/>
        <v>238990</v>
      </c>
      <c r="I34" s="12">
        <f t="shared" si="11"/>
        <v>111299</v>
      </c>
      <c r="J34" s="12">
        <f t="shared" si="11"/>
        <v>190522</v>
      </c>
      <c r="K34" s="12">
        <f t="shared" si="11"/>
        <v>364932</v>
      </c>
      <c r="L34" s="12">
        <f t="shared" si="11"/>
        <v>45594</v>
      </c>
      <c r="M34" s="12">
        <f t="shared" si="11"/>
        <v>0</v>
      </c>
      <c r="N34" s="12">
        <f>SUM(B34:M34)</f>
        <v>2154548</v>
      </c>
    </row>
    <row r="35" spans="1:14" s="2" customFormat="1" ht="15.75" customHeight="1" x14ac:dyDescent="0.25">
      <c r="A35" s="28" t="s">
        <v>41</v>
      </c>
      <c r="B35" s="14">
        <v>11158</v>
      </c>
      <c r="C35" s="14">
        <v>13073</v>
      </c>
      <c r="D35" s="14">
        <v>8933</v>
      </c>
      <c r="E35" s="14">
        <v>8596</v>
      </c>
      <c r="F35" s="14">
        <v>1537</v>
      </c>
      <c r="G35" s="14">
        <v>3457</v>
      </c>
      <c r="H35" s="14">
        <v>6808</v>
      </c>
      <c r="I35" s="14">
        <v>6217</v>
      </c>
      <c r="J35" s="14">
        <v>7929</v>
      </c>
      <c r="K35" s="14">
        <v>9975</v>
      </c>
      <c r="L35" s="14">
        <v>8156</v>
      </c>
      <c r="M35" s="14"/>
      <c r="N35" s="14">
        <f>SUM(B35:M35)</f>
        <v>85839</v>
      </c>
    </row>
    <row r="36" spans="1:14" s="2" customFormat="1" ht="15.75" customHeight="1" x14ac:dyDescent="0.25">
      <c r="A36" s="28" t="s">
        <v>42</v>
      </c>
      <c r="B36" s="14">
        <v>23097</v>
      </c>
      <c r="C36" s="14">
        <v>9170</v>
      </c>
      <c r="D36" s="14">
        <v>90</v>
      </c>
      <c r="E36" s="14">
        <v>161498</v>
      </c>
      <c r="F36" s="14">
        <v>12769</v>
      </c>
      <c r="G36" s="14">
        <v>2059</v>
      </c>
      <c r="H36" s="14">
        <v>46740</v>
      </c>
      <c r="I36" s="14">
        <v>21227</v>
      </c>
      <c r="J36" s="14">
        <v>40476</v>
      </c>
      <c r="K36" s="14">
        <v>244205</v>
      </c>
      <c r="L36" s="14">
        <v>18583</v>
      </c>
      <c r="M36" s="14"/>
      <c r="N36" s="14">
        <f t="shared" si="10"/>
        <v>579914</v>
      </c>
    </row>
    <row r="37" spans="1:14" s="2" customFormat="1" ht="15.75" customHeight="1" x14ac:dyDescent="0.25">
      <c r="A37" s="28" t="s">
        <v>43</v>
      </c>
      <c r="B37" s="14">
        <v>32482</v>
      </c>
      <c r="C37" s="14">
        <v>6992</v>
      </c>
      <c r="D37" s="14">
        <v>2624</v>
      </c>
      <c r="E37" s="14">
        <v>5233</v>
      </c>
      <c r="F37" s="14">
        <v>1482</v>
      </c>
      <c r="G37" s="14">
        <v>7044</v>
      </c>
      <c r="H37" s="14">
        <v>21467</v>
      </c>
      <c r="I37" s="14">
        <v>39057</v>
      </c>
      <c r="J37" s="14">
        <v>4245</v>
      </c>
      <c r="K37" s="14">
        <v>18723</v>
      </c>
      <c r="L37" s="14">
        <v>5355</v>
      </c>
      <c r="M37" s="14"/>
      <c r="N37" s="14">
        <f>SUM(B37:M37)</f>
        <v>144704</v>
      </c>
    </row>
    <row r="38" spans="1:14" s="2" customFormat="1" ht="15.75" customHeight="1" x14ac:dyDescent="0.25">
      <c r="A38" s="28" t="s">
        <v>44</v>
      </c>
      <c r="B38" s="14">
        <v>75307</v>
      </c>
      <c r="C38" s="14">
        <v>51282</v>
      </c>
      <c r="D38" s="14">
        <v>37323</v>
      </c>
      <c r="E38" s="14">
        <v>101439</v>
      </c>
      <c r="F38" s="14">
        <v>229866</v>
      </c>
      <c r="G38" s="14">
        <v>396700</v>
      </c>
      <c r="H38" s="14">
        <v>163975</v>
      </c>
      <c r="I38" s="14">
        <v>44798</v>
      </c>
      <c r="J38" s="14">
        <v>137872</v>
      </c>
      <c r="K38" s="14">
        <v>92029</v>
      </c>
      <c r="L38" s="14">
        <v>13500</v>
      </c>
      <c r="M38" s="14"/>
      <c r="N38" s="14">
        <f>SUM(B38:M38)</f>
        <v>1344091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-37815</v>
      </c>
      <c r="C40" s="12">
        <f t="shared" ref="C40:J40" si="12">C29-C34</f>
        <v>-29981</v>
      </c>
      <c r="D40" s="12">
        <f t="shared" si="12"/>
        <v>-9605</v>
      </c>
      <c r="E40" s="12">
        <f t="shared" si="12"/>
        <v>398517</v>
      </c>
      <c r="F40" s="12">
        <f t="shared" si="12"/>
        <v>-206286</v>
      </c>
      <c r="G40" s="12">
        <f t="shared" si="12"/>
        <v>-342734</v>
      </c>
      <c r="H40" s="12">
        <f t="shared" si="12"/>
        <v>-118280</v>
      </c>
      <c r="I40" s="12">
        <f t="shared" si="12"/>
        <v>-68632</v>
      </c>
      <c r="J40" s="12">
        <f t="shared" si="12"/>
        <v>-81745</v>
      </c>
      <c r="K40" s="12">
        <f>K29-K34</f>
        <v>-269124</v>
      </c>
      <c r="L40" s="12">
        <f>L29-L34</f>
        <v>87657</v>
      </c>
      <c r="M40" s="12">
        <f>M29-M34</f>
        <v>0</v>
      </c>
      <c r="N40" s="12">
        <f>SUM(B40:M40)</f>
        <v>-678028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-0.26622032609613921</v>
      </c>
      <c r="C41" s="17">
        <f t="shared" si="13"/>
        <v>-0.37235614839102299</v>
      </c>
      <c r="D41" s="17">
        <f t="shared" si="13"/>
        <v>-0.19614049418011026</v>
      </c>
      <c r="E41" s="17">
        <f t="shared" si="13"/>
        <v>1.4399059132985987</v>
      </c>
      <c r="F41" s="17">
        <f t="shared" si="13"/>
        <v>-0.83974207625359243</v>
      </c>
      <c r="G41" s="17">
        <f t="shared" si="13"/>
        <v>-0.83744807701705515</v>
      </c>
      <c r="H41" s="17">
        <f t="shared" si="13"/>
        <v>-0.49491610527637142</v>
      </c>
      <c r="I41" s="17">
        <f t="shared" si="13"/>
        <v>-0.61664525287738436</v>
      </c>
      <c r="J41" s="17">
        <f t="shared" si="13"/>
        <v>-0.42905806153620052</v>
      </c>
      <c r="K41" s="17">
        <f t="shared" si="13"/>
        <v>-0.73746341784222813</v>
      </c>
      <c r="L41" s="17">
        <f t="shared" si="13"/>
        <v>1.9225555994209764</v>
      </c>
      <c r="M41" s="17" t="e">
        <f t="shared" si="13"/>
        <v>#DIV/0!</v>
      </c>
      <c r="N41" s="17">
        <f t="shared" si="13"/>
        <v>-0.31469616829144675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1538969</v>
      </c>
      <c r="C43" s="12">
        <f t="shared" ref="C43:J43" si="14">C6+C29</f>
        <v>995060</v>
      </c>
      <c r="D43" s="12">
        <f t="shared" si="14"/>
        <v>823124</v>
      </c>
      <c r="E43" s="12">
        <f t="shared" si="14"/>
        <v>1383157</v>
      </c>
      <c r="F43" s="12">
        <f t="shared" si="14"/>
        <v>956446</v>
      </c>
      <c r="G43" s="12">
        <f t="shared" si="14"/>
        <v>1257994</v>
      </c>
      <c r="H43" s="12">
        <f t="shared" si="14"/>
        <v>1330061</v>
      </c>
      <c r="I43" s="12">
        <f t="shared" si="14"/>
        <v>977638</v>
      </c>
      <c r="J43" s="12">
        <f t="shared" si="14"/>
        <v>1301657</v>
      </c>
      <c r="K43" s="12">
        <f>K6+K29</f>
        <v>1459376</v>
      </c>
      <c r="L43" s="12">
        <f>L6+L29</f>
        <v>1492139</v>
      </c>
      <c r="M43" s="12">
        <f>M6+M29</f>
        <v>0</v>
      </c>
      <c r="N43" s="12">
        <f>SUM(B43:M43)</f>
        <v>13515621</v>
      </c>
    </row>
    <row r="44" spans="1:14" s="2" customFormat="1" ht="15.75" customHeight="1" x14ac:dyDescent="0.25">
      <c r="A44" s="20" t="s">
        <v>22</v>
      </c>
      <c r="B44" s="12">
        <f>B14+B34</f>
        <v>2549597</v>
      </c>
      <c r="C44" s="12">
        <f t="shared" ref="C44:J44" si="15">C14+C34</f>
        <v>1729034</v>
      </c>
      <c r="D44" s="12">
        <f t="shared" si="15"/>
        <v>1573482</v>
      </c>
      <c r="E44" s="12">
        <f t="shared" si="15"/>
        <v>1527847</v>
      </c>
      <c r="F44" s="12">
        <f t="shared" si="15"/>
        <v>1329485</v>
      </c>
      <c r="G44" s="12">
        <f t="shared" si="15"/>
        <v>1596989</v>
      </c>
      <c r="H44" s="12">
        <f t="shared" si="15"/>
        <v>1142179</v>
      </c>
      <c r="I44" s="12">
        <f t="shared" si="15"/>
        <v>1634760</v>
      </c>
      <c r="J44" s="12">
        <f t="shared" si="15"/>
        <v>1424359</v>
      </c>
      <c r="K44" s="12">
        <f>K14+K34</f>
        <v>1739337</v>
      </c>
      <c r="L44" s="12">
        <f>L14+L34</f>
        <v>1306865</v>
      </c>
      <c r="M44" s="12">
        <f>M14+M34</f>
        <v>0</v>
      </c>
      <c r="N44" s="12">
        <f>SUM(B44:M44)</f>
        <v>17553934</v>
      </c>
    </row>
    <row r="45" spans="1:14" s="2" customFormat="1" ht="15.75" customHeight="1" x14ac:dyDescent="0.25">
      <c r="A45" s="20" t="s">
        <v>24</v>
      </c>
      <c r="B45" s="23">
        <f>B43-B44</f>
        <v>-1010628</v>
      </c>
      <c r="C45" s="23">
        <f t="shared" ref="C45:J45" si="16">C43-C44</f>
        <v>-733974</v>
      </c>
      <c r="D45" s="23">
        <f t="shared" si="16"/>
        <v>-750358</v>
      </c>
      <c r="E45" s="23">
        <f t="shared" si="16"/>
        <v>-144690</v>
      </c>
      <c r="F45" s="23">
        <f t="shared" si="16"/>
        <v>-373039</v>
      </c>
      <c r="G45" s="23">
        <f t="shared" si="16"/>
        <v>-338995</v>
      </c>
      <c r="H45" s="23">
        <f t="shared" si="16"/>
        <v>187882</v>
      </c>
      <c r="I45" s="23">
        <f t="shared" si="16"/>
        <v>-657122</v>
      </c>
      <c r="J45" s="23">
        <f t="shared" si="16"/>
        <v>-122702</v>
      </c>
      <c r="K45" s="23">
        <f>K43-K44</f>
        <v>-279961</v>
      </c>
      <c r="L45" s="23">
        <f>L43-L44</f>
        <v>185274</v>
      </c>
      <c r="M45" s="23">
        <f>M43-M44</f>
        <v>0</v>
      </c>
      <c r="N45" s="12">
        <f>SUM(B45:M45)</f>
        <v>-4038313</v>
      </c>
    </row>
    <row r="46" spans="1:14" s="2" customFormat="1" ht="17.25" customHeight="1" x14ac:dyDescent="0.25">
      <c r="A46" s="20" t="s">
        <v>23</v>
      </c>
      <c r="B46" s="17">
        <f>B45/B44</f>
        <v>-0.39638735062835423</v>
      </c>
      <c r="C46" s="17">
        <f t="shared" ref="C46:J46" si="17">C45/C44</f>
        <v>-0.42449946039233466</v>
      </c>
      <c r="D46" s="17">
        <f t="shared" si="17"/>
        <v>-0.47687739675445923</v>
      </c>
      <c r="E46" s="17">
        <f t="shared" si="17"/>
        <v>-9.4701890961594981E-2</v>
      </c>
      <c r="F46" s="17">
        <f t="shared" si="17"/>
        <v>-0.2805891002907141</v>
      </c>
      <c r="G46" s="17">
        <f t="shared" si="17"/>
        <v>-0.21227134313386004</v>
      </c>
      <c r="H46" s="17">
        <f t="shared" si="17"/>
        <v>0.16449435683898933</v>
      </c>
      <c r="I46" s="17">
        <f t="shared" si="17"/>
        <v>-0.4019684846705327</v>
      </c>
      <c r="J46" s="17">
        <f t="shared" si="17"/>
        <v>-8.6145416991081608E-2</v>
      </c>
      <c r="K46" s="17">
        <f>K45/K44</f>
        <v>-0.16095845715925092</v>
      </c>
      <c r="L46" s="17">
        <f>L45/L44</f>
        <v>0.14176980789905613</v>
      </c>
      <c r="M46" s="17" t="e">
        <f>M45/M44</f>
        <v>#DIV/0!</v>
      </c>
      <c r="N46" s="17">
        <f>N45/N44</f>
        <v>-0.23005173655090649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-491980</v>
      </c>
      <c r="C47" s="12">
        <f t="shared" si="18"/>
        <v>-318463</v>
      </c>
      <c r="D47" s="12">
        <f t="shared" si="18"/>
        <v>-208172</v>
      </c>
      <c r="E47" s="12">
        <f t="shared" si="18"/>
        <v>119773</v>
      </c>
      <c r="F47" s="12">
        <f t="shared" si="18"/>
        <v>-180151</v>
      </c>
      <c r="G47" s="12">
        <f t="shared" si="18"/>
        <v>-241890</v>
      </c>
      <c r="H47" s="12">
        <f t="shared" si="18"/>
        <v>255482</v>
      </c>
      <c r="I47" s="12">
        <f t="shared" si="18"/>
        <v>-647325</v>
      </c>
      <c r="J47" s="12">
        <f t="shared" si="18"/>
        <v>-620</v>
      </c>
      <c r="K47" s="12">
        <f t="shared" si="18"/>
        <v>-24542</v>
      </c>
      <c r="L47" s="12">
        <f t="shared" si="18"/>
        <v>363192</v>
      </c>
      <c r="M47" s="12">
        <f t="shared" si="18"/>
        <v>0</v>
      </c>
      <c r="N47" s="12">
        <f t="shared" si="18"/>
        <v>-1374696</v>
      </c>
    </row>
    <row r="48" spans="1:14" ht="16.5" x14ac:dyDescent="0.25">
      <c r="A48" s="21" t="s">
        <v>23</v>
      </c>
      <c r="B48" s="17">
        <f>B47/B44</f>
        <v>-0.19296382918555363</v>
      </c>
      <c r="C48" s="17">
        <f t="shared" ref="C48:J48" si="19">C47/C44</f>
        <v>-0.18418550473848402</v>
      </c>
      <c r="D48" s="17">
        <f t="shared" si="19"/>
        <v>-0.13230021061569183</v>
      </c>
      <c r="E48" s="17">
        <f t="shared" si="19"/>
        <v>7.8393320797174065E-2</v>
      </c>
      <c r="F48" s="17">
        <f t="shared" si="19"/>
        <v>-0.13550434942853812</v>
      </c>
      <c r="G48" s="17">
        <f t="shared" si="19"/>
        <v>-0.15146629062567118</v>
      </c>
      <c r="H48" s="17">
        <f t="shared" si="19"/>
        <v>0.22367947580895814</v>
      </c>
      <c r="I48" s="17">
        <f t="shared" si="19"/>
        <v>-0.39597555604492402</v>
      </c>
      <c r="J48" s="17">
        <f t="shared" si="19"/>
        <v>-4.3528352051694835E-4</v>
      </c>
      <c r="K48" s="17">
        <f>K47/K44</f>
        <v>-1.4109974087827718E-2</v>
      </c>
      <c r="L48" s="17">
        <f>L47/L44</f>
        <v>0.27791087832331574</v>
      </c>
      <c r="M48" s="17" t="e">
        <f>M47/M44</f>
        <v>#DIV/0!</v>
      </c>
      <c r="N48" s="17">
        <f>N47/N44</f>
        <v>-7.8312701870703175E-2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Saeed I. Nakfour</cp:lastModifiedBy>
  <cp:lastPrinted>2021-05-20T05:44:27Z</cp:lastPrinted>
  <dcterms:created xsi:type="dcterms:W3CDTF">2003-04-14T10:54:49Z</dcterms:created>
  <dcterms:modified xsi:type="dcterms:W3CDTF">2021-05-20T05:44:29Z</dcterms:modified>
</cp:coreProperties>
</file>